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C:\Users\Paige Pulaski\Dropbox\Whitepapers\ROI\"/>
    </mc:Choice>
  </mc:AlternateContent>
  <bookViews>
    <workbookView xWindow="0" yWindow="0" windowWidth="28800" windowHeight="11724" activeTab="1"/>
  </bookViews>
  <sheets>
    <sheet name="AchieveIt ROI Line Item List" sheetId="2" r:id="rId1"/>
    <sheet name="AchieveIt ROI Calculator" sheetId="1"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2" i="1" l="1"/>
  <c r="C92" i="1" s="1"/>
  <c r="C93" i="1" s="1"/>
  <c r="C13" i="2" s="1"/>
  <c r="B78" i="1"/>
  <c r="C78" i="1" s="1"/>
  <c r="C79" i="1" s="1"/>
  <c r="C11" i="2" s="1"/>
  <c r="C85" i="1"/>
  <c r="C86" i="1" s="1"/>
  <c r="C12" i="2" s="1"/>
  <c r="D68" i="1"/>
  <c r="D69" i="1"/>
  <c r="D70" i="1"/>
  <c r="D71" i="1"/>
  <c r="D67" i="1"/>
  <c r="E71" i="1"/>
  <c r="E70" i="1"/>
  <c r="E69" i="1"/>
  <c r="E68" i="1"/>
  <c r="E67" i="1"/>
  <c r="B35" i="1"/>
  <c r="B34" i="1"/>
  <c r="B33" i="1"/>
  <c r="B32" i="1"/>
  <c r="B31" i="1"/>
  <c r="B71" i="1"/>
  <c r="B70" i="1"/>
  <c r="B69" i="1"/>
  <c r="B68" i="1"/>
  <c r="B67" i="1"/>
  <c r="C60" i="1"/>
  <c r="C61" i="1" s="1"/>
  <c r="C9" i="2" s="1"/>
  <c r="B60" i="1"/>
  <c r="B53" i="1"/>
  <c r="C53" i="1" s="1"/>
  <c r="C54" i="1" s="1"/>
  <c r="C8" i="2" s="1"/>
  <c r="C46" i="1"/>
  <c r="D46" i="1" s="1"/>
  <c r="C45" i="1"/>
  <c r="D45" i="1" s="1"/>
  <c r="C44" i="1"/>
  <c r="D44" i="1" s="1"/>
  <c r="C43" i="1"/>
  <c r="D43" i="1" s="1"/>
  <c r="C42" i="1"/>
  <c r="D42" i="1" s="1"/>
  <c r="B46" i="1"/>
  <c r="B45" i="1"/>
  <c r="B44" i="1"/>
  <c r="B43" i="1"/>
  <c r="B42" i="1"/>
  <c r="D18" i="1"/>
  <c r="C32" i="1" s="1"/>
  <c r="D32" i="1" s="1"/>
  <c r="F32" i="1" s="1"/>
  <c r="D19" i="1"/>
  <c r="C33" i="1" s="1"/>
  <c r="D33" i="1" s="1"/>
  <c r="F33" i="1" s="1"/>
  <c r="D20" i="1"/>
  <c r="C34" i="1" s="1"/>
  <c r="D34" i="1" s="1"/>
  <c r="F34" i="1" s="1"/>
  <c r="D21" i="1"/>
  <c r="C35" i="1" s="1"/>
  <c r="D35" i="1" s="1"/>
  <c r="F35" i="1" s="1"/>
  <c r="D17" i="1"/>
  <c r="C11" i="1"/>
  <c r="C5" i="2" s="1"/>
  <c r="F67" i="1" l="1"/>
  <c r="F71" i="1"/>
  <c r="F70" i="1"/>
  <c r="F69" i="1"/>
  <c r="F68" i="1"/>
  <c r="D47" i="1"/>
  <c r="C7" i="2" s="1"/>
  <c r="D22" i="1"/>
  <c r="C31" i="1"/>
  <c r="D31" i="1" s="1"/>
  <c r="F31" i="1" s="1"/>
  <c r="F36" i="1" s="1"/>
  <c r="C6" i="2" s="1"/>
  <c r="F72" i="1" l="1"/>
  <c r="C10" i="2" s="1"/>
  <c r="C15" i="2"/>
</calcChain>
</file>

<file path=xl/sharedStrings.xml><?xml version="1.0" encoding="utf-8"?>
<sst xmlns="http://schemas.openxmlformats.org/spreadsheetml/2006/main" count="83" uniqueCount="73">
  <si>
    <t>Calculate Your Resources At Risk</t>
  </si>
  <si>
    <t>Initiatives</t>
  </si>
  <si>
    <t>Initiative A</t>
  </si>
  <si>
    <t>Initiative B</t>
  </si>
  <si>
    <t>Initiative C</t>
  </si>
  <si>
    <t>In preparation for this exercise, add up what is at risk for your organization this year across all your most important plans and initiatives. What would you gain in extra revenue and savings if you successfully execute 100% of them?
e.g. Your major 3 initiatives are to shorten delivery time by 5%, decrease acquisition costs by $100k, and increase revenue by $650k. If you were to accomplish all of these goals, your organization would save over $1M in resources.</t>
  </si>
  <si>
    <t>Initiative D</t>
  </si>
  <si>
    <t>Initiative E</t>
  </si>
  <si>
    <t>Calculate Your Annual Reporting Time</t>
  </si>
  <si>
    <t>Estimate how much time each update cycle (week, month, quarter, etc.) is being spent by everyone in the reporting chain emailing for updates, pasting together spreadsheets, etc., to know how many hours your organization is currently spending annually. 
e.g. Your Strategic Plan Manager dedicates about 2 days a month compiling and manipulating data for every strategic plan check-in (18 hours x 12 months). Combined with the amount of time contributors spend exporting, formatting, and compiling data (15 contributors x 5 hours x 12 months), you could be spending over 1,000 hours per plan, per year manually reporting.</t>
  </si>
  <si>
    <t>Employee</t>
  </si>
  <si>
    <t>Total Estimated Annual Resources At Risk</t>
  </si>
  <si>
    <t>x 12 Months</t>
  </si>
  <si>
    <r>
      <t xml:space="preserve">Monthly Hours Spent 
</t>
    </r>
    <r>
      <rPr>
        <b/>
        <sz val="9"/>
        <color theme="1"/>
        <rFont val="Calibri"/>
        <family val="2"/>
        <scheme val="minor"/>
      </rPr>
      <t>Collecting &amp; Building Reports</t>
    </r>
  </si>
  <si>
    <t>Employee A</t>
  </si>
  <si>
    <t>Employee B</t>
  </si>
  <si>
    <t>Employee C</t>
  </si>
  <si>
    <t>Employee D</t>
  </si>
  <si>
    <t>Employee E</t>
  </si>
  <si>
    <t>Jot Down Your Expected Annual Revenue</t>
  </si>
  <si>
    <t>Calculate Your Time Savings in Revenue</t>
  </si>
  <si>
    <t xml:space="preserve">To come up with a reasonable estimate of what this process currently costs your organization, multiply the total number of hours spent on reporting activities by 93%, the average reporting time savings seen by AchieveIt’s customers. Now, multiply that number by the average cost of those hours, based on salary. To give you some help, here are some medium, fully loaded hourly rates, based on a 50-hour work week, from Salary.com:
Strategy Director: $81/hour
Project Manager (entry): $36/hour
Project Manager (advanced): $56/hour 
VP Operations: $127/hour
Analyst: $43/hour
Administrative Assistant: $32/hour </t>
  </si>
  <si>
    <r>
      <t xml:space="preserve">Annual Hours Spent 
</t>
    </r>
    <r>
      <rPr>
        <b/>
        <sz val="9"/>
        <color theme="1"/>
        <rFont val="Calibri"/>
        <family val="2"/>
        <scheme val="minor"/>
      </rPr>
      <t>Collecting &amp; Building Reports</t>
    </r>
  </si>
  <si>
    <r>
      <t xml:space="preserve">x 93% </t>
    </r>
    <r>
      <rPr>
        <b/>
        <sz val="9"/>
        <color theme="1"/>
        <rFont val="Calibri"/>
        <family val="2"/>
        <scheme val="minor"/>
      </rPr>
      <t>AchieveIt Avg. Time Savings</t>
    </r>
  </si>
  <si>
    <t>Estimated Cost Savings</t>
  </si>
  <si>
    <t>Hourly Wage</t>
  </si>
  <si>
    <t>Total Estimated Annual Time Cost Savings</t>
  </si>
  <si>
    <t>Calculate Your Revenue Saved with Organizational Alignment</t>
  </si>
  <si>
    <t>Forbes reports that, “execution success rates drop by around 50% points...due to non-alignment.” Employees that are not aligned and clear about how their work rolls up to the most important company initiatives can be very costly.
Even if your organizations’ misalignment isn’t causing a 50% drop in execution success, a mere 10% drop in completed work can be a matter of millions of dollars. If you missed your Resources At Risk number by 10% due to misalignment, what would that mean to the organization?</t>
  </si>
  <si>
    <r>
      <t xml:space="preserve">Resources At Risk </t>
    </r>
    <r>
      <rPr>
        <b/>
        <sz val="9"/>
        <color theme="1"/>
        <rFont val="Calibri"/>
        <family val="2"/>
        <scheme val="minor"/>
      </rPr>
      <t>(Savings and Expected Revenue Increases)</t>
    </r>
  </si>
  <si>
    <r>
      <t xml:space="preserve">x 10% </t>
    </r>
    <r>
      <rPr>
        <b/>
        <sz val="9"/>
        <color theme="1"/>
        <rFont val="Calibri"/>
        <family val="2"/>
        <scheme val="minor"/>
      </rPr>
      <t>Misalignment Cost</t>
    </r>
  </si>
  <si>
    <t>Total Estimated Annual Savings Opportunity with Alignment</t>
  </si>
  <si>
    <t>Total Estimated Annual Hours Spent Reporting (hours)</t>
  </si>
  <si>
    <t>Calculate Your Revenue Saved with Better Decision Making Power</t>
  </si>
  <si>
    <t>Managers and executives make about three billion decisions each year. In fact, Bain researchers found that decision effectiveness is 95% correlated with financial performance.
The height of visibility and better decision making is reached with real-time updates with context across every plan across the organization. Using Bain’s findings above, what would a 5% increase in revenue achievement mean to your organization this year? This number, too, can be used in your ROI calculation.</t>
  </si>
  <si>
    <t>Expected Annual Revenue</t>
  </si>
  <si>
    <r>
      <t xml:space="preserve">x 5% </t>
    </r>
    <r>
      <rPr>
        <b/>
        <sz val="9"/>
        <color theme="1"/>
        <rFont val="Calibri"/>
        <family val="2"/>
        <scheme val="minor"/>
      </rPr>
      <t>Increase in Operating Efficiency Due to Visibility</t>
    </r>
  </si>
  <si>
    <t>Total Estimated Annual Savings Opportunity with Visibility</t>
  </si>
  <si>
    <t>Calculate Your Revenue Saved with Better Data Integrity</t>
  </si>
  <si>
    <t>“Bad data is the norm,” writes Thomas Redman, president of Data Quality Solutions. Drawing on research from other big data analysts, the consulting firm estimates the cost of bad data is between 15 percent and 25 percent of revenue for many companies.” That’s a lot of mistakes!
With AchieveIt, all results become highly transparent; multiple stakeholders’ access increases data integrity. 15-25% of your revenue is counting on this more accurate data. If you are currently using shared spreadsheets to track your plans, this risk can also be part of your ROI. Again, using a conservative assumption of 5% of your revenue is affected by bad data, what would that mean to your organization this year?</t>
  </si>
  <si>
    <r>
      <t xml:space="preserve">x 5% </t>
    </r>
    <r>
      <rPr>
        <b/>
        <sz val="9"/>
        <color theme="1"/>
        <rFont val="Calibri"/>
        <family val="2"/>
        <scheme val="minor"/>
      </rPr>
      <t>Risk of Revenue as Affected by Bad Data</t>
    </r>
  </si>
  <si>
    <t>Total Estimated Annual Savings Opportunity with Better Data</t>
  </si>
  <si>
    <t>Calculate Your Revenue Saved with More Efficient Meetings</t>
  </si>
  <si>
    <t>According to Myra Ricceri, Senior Performance Excellence Coach from CHI Health, “In a 2-month period, we saved just shy of $5,000 in reduction or elimination of meetings. We were able to shorten each meeting duration, and also went with an every-other-week schedule rather than every week (as we typically would have done in order to meet the deadline).”
Most organizations have a number of plans in various stages of implementation. For many, those plans span across multiple divisions, departments and teams. What would a 50% reduction in meeting time mean to your organization?</t>
  </si>
  <si>
    <r>
      <t xml:space="preserve">Annual Hours Spent 
</t>
    </r>
    <r>
      <rPr>
        <b/>
        <sz val="9"/>
        <color theme="1"/>
        <rFont val="Calibri"/>
        <family val="2"/>
        <scheme val="minor"/>
      </rPr>
      <t>in Meetings</t>
    </r>
  </si>
  <si>
    <r>
      <t xml:space="preserve">x 50% </t>
    </r>
    <r>
      <rPr>
        <b/>
        <sz val="9"/>
        <color theme="1"/>
        <rFont val="Calibri"/>
        <family val="2"/>
        <scheme val="minor"/>
      </rPr>
      <t>AchieveIt Avg. Meeting Reduction</t>
    </r>
  </si>
  <si>
    <t>Calculate Your Revenue Saved with Increased Employee Engagement</t>
  </si>
  <si>
    <t>Understanding strategy and priorities are important but being able to communicate effectively is essential. AchieveIt helps managers communicate clear goals with their team while giving them the visibility to show how their work impacts the overall company objectives.  A study conducted by researchers at the University of Alberta found that companies who focused employees on the meaning and purpose in their work experienced a 60% drop in absenteeism and a 75% reduction in turnover.</t>
  </si>
  <si>
    <r>
      <t xml:space="preserve">x 60% </t>
    </r>
    <r>
      <rPr>
        <b/>
        <sz val="9"/>
        <color theme="1"/>
        <rFont val="Calibri"/>
        <family val="2"/>
        <scheme val="minor"/>
      </rPr>
      <t>Decrease in Employee Absenteeism</t>
    </r>
  </si>
  <si>
    <t>Total Estimated Annual Increase Due to Better Employee Productivity</t>
  </si>
  <si>
    <t>Calculate Your Savings on Training Travel</t>
  </si>
  <si>
    <t>AchieveIt believes that in order to be set up for success with a new software platform, your organization requires training to increase executive and user buy-in. Because your Customer Success Manager (CSM) is built into your subscription, AchieveIt provides you with best practices, helps you overcome challenges, and describes new ways that customers currently use AchieveIt. Furthermore, your initial kick-off training period, as well as other periodical training and evaluation engagements, occur onsite. In 2017, spending on travel for training increased from $26.1 billion to $44.5 billion in the US. However, you can save your team travel costs when working with the AchieveIt Professional Services team to unlock your team’s potential, as we come to you.</t>
  </si>
  <si>
    <r>
      <t xml:space="preserve">x 10% </t>
    </r>
    <r>
      <rPr>
        <b/>
        <sz val="9"/>
        <color theme="1"/>
        <rFont val="Calibri"/>
        <family val="2"/>
        <scheme val="minor"/>
      </rPr>
      <t>Savings on Travel Training Budget</t>
    </r>
  </si>
  <si>
    <t>Annual Training Budget</t>
  </si>
  <si>
    <t>Total Estimated Annual Training Budget Savings</t>
  </si>
  <si>
    <t>Calculate Your Revenue Saved with Better Task Focus</t>
  </si>
  <si>
    <t>When you’re focused on lag measures, it can be difficult to pivot when the initiatives you’re working on aren’t moving the needle in the right direction on your KPIs. The time lost to ineffective projects or prioritization is a time and resource drain. Furthermore, the cost of working on the wrong things, can lead to spending more time keeping up with daily operations and responding to urgent and important emergencies. The most effective organizations in the world, however, cut down on the time spent on operations and firefighting, and have made enough room – by being selective about their project choice – to dedicate 60% of their time on continuous improvement and innovation. Imagine if you could stop focusing on unproductive projects, and increase your innovative solutions by 60%.</t>
  </si>
  <si>
    <r>
      <t xml:space="preserve">x 60% </t>
    </r>
    <r>
      <rPr>
        <b/>
        <sz val="9"/>
        <color theme="1"/>
        <rFont val="Calibri"/>
        <family val="2"/>
        <scheme val="minor"/>
      </rPr>
      <t>More Time Focused on Innovative Strategy Execution</t>
    </r>
  </si>
  <si>
    <t>Total Estimated Annual Increase Due to More Time Focused on Innovative Strategy Execution</t>
  </si>
  <si>
    <t>AchieveIt ROI Analysis Details</t>
  </si>
  <si>
    <t>Payback Dimension</t>
  </si>
  <si>
    <t>Total Estimated Annualized Savings</t>
  </si>
  <si>
    <r>
      <rPr>
        <b/>
        <sz val="11"/>
        <color theme="1"/>
        <rFont val="Calibri"/>
        <family val="2"/>
        <scheme val="minor"/>
      </rPr>
      <t>IT/Other Software Costs:</t>
    </r>
    <r>
      <rPr>
        <sz val="11"/>
        <color theme="1"/>
        <rFont val="Calibri"/>
        <family val="2"/>
        <scheme val="minor"/>
      </rPr>
      <t xml:space="preserve"> </t>
    </r>
    <r>
      <rPr>
        <sz val="9"/>
        <color theme="1"/>
        <rFont val="Calibri"/>
        <family val="2"/>
        <scheme val="minor"/>
      </rPr>
      <t>Decrease in IT maintenance or current cost of software solutions AchieveIt will replace</t>
    </r>
  </si>
  <si>
    <r>
      <rPr>
        <b/>
        <sz val="11"/>
        <color theme="1"/>
        <rFont val="Calibri"/>
        <family val="2"/>
        <scheme val="minor"/>
      </rPr>
      <t>Innovation:</t>
    </r>
    <r>
      <rPr>
        <sz val="11"/>
        <color theme="1"/>
        <rFont val="Calibri"/>
        <family val="2"/>
        <scheme val="minor"/>
      </rPr>
      <t xml:space="preserve"> </t>
    </r>
    <r>
      <rPr>
        <sz val="9"/>
        <color theme="1"/>
        <rFont val="Calibri"/>
        <family val="2"/>
        <scheme val="minor"/>
      </rPr>
      <t>Increase in time spent working on innovative, effective projects</t>
    </r>
  </si>
  <si>
    <r>
      <rPr>
        <b/>
        <sz val="11"/>
        <color theme="1"/>
        <rFont val="Calibri"/>
        <family val="2"/>
        <scheme val="minor"/>
      </rPr>
      <t>Training:</t>
    </r>
    <r>
      <rPr>
        <sz val="11"/>
        <color theme="1"/>
        <rFont val="Calibri"/>
        <family val="2"/>
        <scheme val="minor"/>
      </rPr>
      <t xml:space="preserve"> </t>
    </r>
    <r>
      <rPr>
        <sz val="9"/>
        <color theme="1"/>
        <rFont val="Calibri"/>
        <family val="2"/>
        <scheme val="minor"/>
      </rPr>
      <t>Decrease in travel training budget costs</t>
    </r>
  </si>
  <si>
    <r>
      <rPr>
        <b/>
        <sz val="11"/>
        <color theme="1"/>
        <rFont val="Calibri"/>
        <family val="2"/>
        <scheme val="minor"/>
      </rPr>
      <t>Employee Morale:</t>
    </r>
    <r>
      <rPr>
        <sz val="9"/>
        <color theme="1"/>
        <rFont val="Calibri"/>
        <family val="2"/>
        <scheme val="minor"/>
      </rPr>
      <t xml:space="preserve"> Revenue increase due to employee engagement</t>
    </r>
  </si>
  <si>
    <r>
      <rPr>
        <b/>
        <sz val="11"/>
        <color theme="1"/>
        <rFont val="Calibri"/>
        <family val="2"/>
        <scheme val="minor"/>
      </rPr>
      <t>Meeting Efficiency:</t>
    </r>
    <r>
      <rPr>
        <b/>
        <sz val="9"/>
        <color theme="1"/>
        <rFont val="Calibri"/>
        <family val="2"/>
        <scheme val="minor"/>
      </rPr>
      <t xml:space="preserve"> </t>
    </r>
    <r>
      <rPr>
        <sz val="9"/>
        <color theme="1"/>
        <rFont val="Calibri"/>
        <family val="2"/>
        <scheme val="minor"/>
      </rPr>
      <t>Increase in time executing due to fewer and more efficient meetings</t>
    </r>
  </si>
  <si>
    <r>
      <rPr>
        <b/>
        <sz val="11"/>
        <color theme="1"/>
        <rFont val="Calibri"/>
        <family val="2"/>
        <scheme val="minor"/>
      </rPr>
      <t>Data Integrity:</t>
    </r>
    <r>
      <rPr>
        <sz val="11"/>
        <color theme="1"/>
        <rFont val="Calibri"/>
        <family val="2"/>
        <scheme val="minor"/>
      </rPr>
      <t xml:space="preserve"> </t>
    </r>
    <r>
      <rPr>
        <sz val="9"/>
        <color theme="1"/>
        <rFont val="Calibri"/>
        <family val="2"/>
        <scheme val="minor"/>
      </rPr>
      <t>Revenue increase due to improvement in data integrity</t>
    </r>
  </si>
  <si>
    <r>
      <rPr>
        <b/>
        <sz val="11"/>
        <color theme="1"/>
        <rFont val="Calibri"/>
        <family val="2"/>
        <scheme val="minor"/>
      </rPr>
      <t>Visibility:</t>
    </r>
    <r>
      <rPr>
        <b/>
        <sz val="9"/>
        <color theme="1"/>
        <rFont val="Calibri"/>
        <family val="2"/>
        <scheme val="minor"/>
      </rPr>
      <t xml:space="preserve"> </t>
    </r>
    <r>
      <rPr>
        <sz val="9"/>
        <color theme="1"/>
        <rFont val="Calibri"/>
        <family val="2"/>
        <scheme val="minor"/>
      </rPr>
      <t>Revenue increase due to more informed and quicker decisioning</t>
    </r>
  </si>
  <si>
    <r>
      <rPr>
        <b/>
        <sz val="11"/>
        <color theme="1"/>
        <rFont val="Calibri"/>
        <family val="2"/>
        <scheme val="minor"/>
      </rPr>
      <t>Alignment:</t>
    </r>
    <r>
      <rPr>
        <sz val="11"/>
        <color theme="1"/>
        <rFont val="Calibri"/>
        <family val="2"/>
        <scheme val="minor"/>
      </rPr>
      <t xml:space="preserve"> </t>
    </r>
    <r>
      <rPr>
        <sz val="9"/>
        <color theme="1"/>
        <rFont val="Calibri"/>
        <family val="2"/>
        <scheme val="minor"/>
      </rPr>
      <t>Increase in execution due to organizational alignment</t>
    </r>
  </si>
  <si>
    <r>
      <rPr>
        <b/>
        <sz val="11"/>
        <color theme="1"/>
        <rFont val="Calibri"/>
        <family val="2"/>
        <scheme val="minor"/>
      </rPr>
      <t>Reporting Time:</t>
    </r>
    <r>
      <rPr>
        <sz val="11"/>
        <color theme="1"/>
        <rFont val="Calibri"/>
        <family val="2"/>
        <scheme val="minor"/>
      </rPr>
      <t xml:space="preserve"> </t>
    </r>
    <r>
      <rPr>
        <sz val="9"/>
        <color theme="1"/>
        <rFont val="Calibri"/>
        <family val="2"/>
        <scheme val="minor"/>
      </rPr>
      <t>Collection and reporting time savings; value created from low to high value work exchange</t>
    </r>
  </si>
  <si>
    <r>
      <rPr>
        <b/>
        <sz val="11"/>
        <color theme="1"/>
        <rFont val="Calibri"/>
        <family val="2"/>
        <scheme val="minor"/>
      </rPr>
      <t>Resources At Risk:</t>
    </r>
    <r>
      <rPr>
        <b/>
        <sz val="9"/>
        <color theme="1"/>
        <rFont val="Calibri"/>
        <family val="2"/>
        <scheme val="minor"/>
      </rPr>
      <t xml:space="preserve"> </t>
    </r>
    <r>
      <rPr>
        <sz val="9"/>
        <color theme="1"/>
        <rFont val="Calibri"/>
        <family val="2"/>
        <scheme val="minor"/>
      </rPr>
      <t>Savings and expected revenue increases if you completed 100% of this year’s initiatives</t>
    </r>
  </si>
  <si>
    <t>TOTAL ANNUAL ROI OF IMPLEMENTING ACHIEVEIT AT YOUR ORGANIZATION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</si>
</sst>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sz val="14"/>
      <color theme="1"/>
      <name val="Calibri"/>
      <family val="2"/>
      <scheme val="minor"/>
    </font>
    <font>
      <sz val="14"/>
      <color theme="1"/>
      <name val="Calibri"/>
      <family val="2"/>
      <scheme val="minor"/>
    </font>
    <font>
      <b/>
      <sz val="14"/>
      <color theme="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64FFA0"/>
        <bgColor indexed="64"/>
      </patternFill>
    </fill>
    <fill>
      <patternFill patternType="solid">
        <fgColor rgb="FF999898"/>
        <bgColor indexed="64"/>
      </patternFill>
    </fill>
  </fills>
  <borders count="24">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s>
  <cellStyleXfs count="2">
    <xf numFmtId="0" fontId="0" fillId="0" borderId="0"/>
    <xf numFmtId="44" fontId="1" fillId="0" borderId="0" applyFont="0" applyFill="0" applyBorder="0" applyAlignment="0" applyProtection="0"/>
  </cellStyleXfs>
  <cellXfs count="71">
    <xf numFmtId="0" fontId="0" fillId="0" borderId="0" xfId="0"/>
    <xf numFmtId="0" fontId="0" fillId="0" borderId="0" xfId="0" applyAlignment="1">
      <alignment wrapText="1"/>
    </xf>
    <xf numFmtId="0" fontId="0" fillId="0" borderId="0" xfId="0" applyAlignment="1">
      <alignment vertical="center"/>
    </xf>
    <xf numFmtId="0" fontId="0" fillId="0" borderId="0" xfId="0" applyFont="1" applyAlignment="1">
      <alignment vertical="center"/>
    </xf>
    <xf numFmtId="0" fontId="2" fillId="0" borderId="0" xfId="0" applyFont="1" applyAlignment="1">
      <alignment vertical="center"/>
    </xf>
    <xf numFmtId="44" fontId="0" fillId="0" borderId="0" xfId="1" applyFont="1" applyAlignment="1">
      <alignment vertical="center"/>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left"/>
    </xf>
    <xf numFmtId="44" fontId="0" fillId="0" borderId="3" xfId="1" applyFont="1" applyBorder="1" applyAlignment="1">
      <alignment vertical="center"/>
    </xf>
    <xf numFmtId="44" fontId="5" fillId="2" borderId="8" xfId="0" applyNumberFormat="1" applyFont="1" applyFill="1" applyBorder="1" applyAlignment="1">
      <alignment vertical="center"/>
    </xf>
    <xf numFmtId="0" fontId="0" fillId="0" borderId="12" xfId="0" applyFont="1" applyBorder="1" applyAlignment="1">
      <alignment vertical="center" wrapText="1"/>
    </xf>
    <xf numFmtId="0" fontId="0" fillId="0" borderId="14" xfId="0" applyFont="1" applyBorder="1" applyAlignment="1">
      <alignment vertical="center" wrapText="1"/>
    </xf>
    <xf numFmtId="0" fontId="0" fillId="0" borderId="16" xfId="0" applyFont="1" applyBorder="1" applyAlignment="1">
      <alignment vertical="center" wrapText="1"/>
    </xf>
    <xf numFmtId="0" fontId="7" fillId="4" borderId="11" xfId="0" applyFont="1" applyFill="1" applyBorder="1" applyAlignment="1">
      <alignment horizontal="center" wrapText="1"/>
    </xf>
    <xf numFmtId="0" fontId="7" fillId="4" borderId="10" xfId="0" applyFont="1" applyFill="1" applyBorder="1" applyAlignment="1">
      <alignment horizontal="center" vertical="center" wrapText="1"/>
    </xf>
    <xf numFmtId="0" fontId="5" fillId="2" borderId="10" xfId="0" applyFont="1" applyFill="1" applyBorder="1" applyAlignment="1">
      <alignment horizontal="center" vertical="center" wrapText="1"/>
    </xf>
    <xf numFmtId="44" fontId="6" fillId="0" borderId="13" xfId="0" applyNumberFormat="1" applyFont="1" applyBorder="1" applyAlignment="1">
      <alignment horizontal="center" vertical="center"/>
    </xf>
    <xf numFmtId="44" fontId="6" fillId="0" borderId="15" xfId="0" applyNumberFormat="1" applyFont="1" applyBorder="1" applyAlignment="1">
      <alignment horizontal="center" vertical="center"/>
    </xf>
    <xf numFmtId="44" fontId="6" fillId="0" borderId="17" xfId="1" applyFont="1" applyBorder="1" applyAlignment="1">
      <alignment horizontal="center" vertical="center"/>
    </xf>
    <xf numFmtId="0" fontId="2" fillId="0" borderId="8" xfId="0" applyFont="1" applyBorder="1" applyAlignment="1">
      <alignment horizontal="center" vertical="center" wrapText="1"/>
    </xf>
    <xf numFmtId="44" fontId="2" fillId="0" borderId="8" xfId="0" applyNumberFormat="1" applyFont="1" applyBorder="1" applyAlignment="1">
      <alignment vertical="center"/>
    </xf>
    <xf numFmtId="0" fontId="2" fillId="0" borderId="10" xfId="0" applyFont="1" applyBorder="1" applyAlignment="1">
      <alignment vertical="center"/>
    </xf>
    <xf numFmtId="0" fontId="2" fillId="0" borderId="10" xfId="0" applyFont="1" applyBorder="1" applyAlignment="1">
      <alignment horizontal="right" vertical="center"/>
    </xf>
    <xf numFmtId="0" fontId="0" fillId="0" borderId="18" xfId="0" applyFont="1" applyBorder="1" applyAlignment="1">
      <alignment vertical="center"/>
    </xf>
    <xf numFmtId="0" fontId="0" fillId="0" borderId="19" xfId="0" applyFont="1" applyBorder="1" applyAlignment="1">
      <alignment vertical="center"/>
    </xf>
    <xf numFmtId="0" fontId="0" fillId="0" borderId="20" xfId="0" applyFont="1" applyBorder="1" applyAlignment="1">
      <alignment vertical="center"/>
    </xf>
    <xf numFmtId="0" fontId="0" fillId="0" borderId="6" xfId="0" applyFont="1" applyBorder="1" applyAlignment="1">
      <alignment horizontal="center" vertical="center"/>
    </xf>
    <xf numFmtId="0" fontId="0" fillId="0" borderId="14" xfId="0" applyFont="1" applyBorder="1" applyAlignment="1">
      <alignment vertical="center"/>
    </xf>
    <xf numFmtId="0" fontId="0" fillId="0" borderId="15" xfId="0" applyFont="1" applyBorder="1" applyAlignment="1">
      <alignment horizontal="center" vertical="center"/>
    </xf>
    <xf numFmtId="0" fontId="0" fillId="0" borderId="16" xfId="0" applyFont="1" applyBorder="1" applyAlignment="1">
      <alignment vertical="center"/>
    </xf>
    <xf numFmtId="0" fontId="0" fillId="0" borderId="7" xfId="0" applyFont="1" applyBorder="1" applyAlignment="1">
      <alignment horizontal="center" vertical="center"/>
    </xf>
    <xf numFmtId="0" fontId="0" fillId="0" borderId="17" xfId="0" applyFont="1" applyBorder="1" applyAlignment="1">
      <alignment horizontal="center" vertical="center"/>
    </xf>
    <xf numFmtId="0" fontId="2" fillId="0" borderId="11" xfId="0" applyFont="1" applyBorder="1" applyAlignment="1">
      <alignment horizontal="center" vertical="center"/>
    </xf>
    <xf numFmtId="0" fontId="0" fillId="0" borderId="12" xfId="0" applyFont="1" applyBorder="1" applyAlignment="1">
      <alignment vertical="center"/>
    </xf>
    <xf numFmtId="0" fontId="0" fillId="0" borderId="9" xfId="0" applyFont="1" applyBorder="1" applyAlignment="1">
      <alignment horizontal="center" vertical="center"/>
    </xf>
    <xf numFmtId="0" fontId="0" fillId="0" borderId="13" xfId="0" applyFont="1" applyBorder="1" applyAlignment="1">
      <alignment horizontal="center" vertical="center"/>
    </xf>
    <xf numFmtId="0" fontId="2" fillId="0" borderId="21" xfId="0" applyFont="1" applyBorder="1" applyAlignment="1">
      <alignment horizontal="center" vertical="center" wrapText="1"/>
    </xf>
    <xf numFmtId="44" fontId="0" fillId="0" borderId="6" xfId="1" applyFont="1" applyBorder="1" applyAlignment="1">
      <alignment horizontal="center" vertical="center"/>
    </xf>
    <xf numFmtId="44" fontId="0" fillId="0" borderId="6" xfId="0" applyNumberFormat="1" applyFont="1" applyBorder="1" applyAlignment="1">
      <alignment horizontal="center" vertical="center"/>
    </xf>
    <xf numFmtId="44" fontId="0" fillId="0" borderId="15" xfId="0" applyNumberFormat="1" applyFont="1" applyBorder="1" applyAlignment="1">
      <alignment horizontal="center" vertical="center"/>
    </xf>
    <xf numFmtId="44" fontId="0" fillId="0" borderId="9" xfId="1" applyFont="1" applyBorder="1" applyAlignment="1">
      <alignment horizontal="center" vertical="center"/>
    </xf>
    <xf numFmtId="44" fontId="0" fillId="0" borderId="13" xfId="0" applyNumberFormat="1" applyFont="1" applyBorder="1" applyAlignment="1">
      <alignment horizontal="center" vertical="center"/>
    </xf>
    <xf numFmtId="0" fontId="2" fillId="0" borderId="11" xfId="0" applyFont="1" applyBorder="1" applyAlignment="1">
      <alignment horizontal="center" vertical="center" wrapText="1"/>
    </xf>
    <xf numFmtId="44" fontId="0" fillId="0" borderId="7" xfId="1" applyFont="1" applyBorder="1" applyAlignment="1">
      <alignment horizontal="center" vertical="center"/>
    </xf>
    <xf numFmtId="44" fontId="0" fillId="0" borderId="17" xfId="0" applyNumberFormat="1" applyFont="1" applyBorder="1" applyAlignment="1">
      <alignment horizontal="center" vertical="center"/>
    </xf>
    <xf numFmtId="44" fontId="2" fillId="2" borderId="11" xfId="0" applyNumberFormat="1" applyFont="1" applyFill="1" applyBorder="1" applyAlignment="1">
      <alignment horizontal="center" vertical="center"/>
    </xf>
    <xf numFmtId="44" fontId="0" fillId="0" borderId="6" xfId="0" applyNumberFormat="1" applyFont="1" applyBorder="1" applyAlignment="1">
      <alignment vertical="center"/>
    </xf>
    <xf numFmtId="44" fontId="0" fillId="0" borderId="15" xfId="0" applyNumberFormat="1" applyFont="1" applyBorder="1" applyAlignment="1">
      <alignment vertical="center"/>
    </xf>
    <xf numFmtId="44" fontId="0" fillId="0" borderId="7" xfId="0" applyNumberFormat="1" applyFont="1" applyBorder="1" applyAlignment="1">
      <alignment vertical="center"/>
    </xf>
    <xf numFmtId="44" fontId="0" fillId="0" borderId="17" xfId="0" applyNumberFormat="1" applyFont="1" applyBorder="1" applyAlignment="1">
      <alignment vertical="center"/>
    </xf>
    <xf numFmtId="44" fontId="0" fillId="0" borderId="9" xfId="0" applyNumberFormat="1" applyFont="1" applyBorder="1" applyAlignment="1">
      <alignment vertical="center"/>
    </xf>
    <xf numFmtId="44" fontId="0" fillId="0" borderId="13" xfId="0" applyNumberFormat="1" applyFont="1" applyBorder="1" applyAlignment="1">
      <alignment vertical="center"/>
    </xf>
    <xf numFmtId="44" fontId="2" fillId="2" borderId="11" xfId="0" applyNumberFormat="1" applyFont="1" applyFill="1" applyBorder="1" applyAlignment="1">
      <alignment vertical="center"/>
    </xf>
    <xf numFmtId="44" fontId="0" fillId="0" borderId="22" xfId="0" applyNumberFormat="1" applyFont="1" applyBorder="1" applyAlignment="1">
      <alignment vertical="center"/>
    </xf>
    <xf numFmtId="0" fontId="2" fillId="2" borderId="10" xfId="0" applyFont="1" applyFill="1" applyBorder="1" applyAlignment="1">
      <alignment vertical="center" wrapText="1"/>
    </xf>
    <xf numFmtId="44" fontId="0" fillId="0" borderId="19" xfId="0" applyNumberFormat="1" applyFont="1" applyBorder="1" applyAlignment="1">
      <alignment vertical="center"/>
    </xf>
    <xf numFmtId="44" fontId="0" fillId="0" borderId="23" xfId="0" applyNumberFormat="1" applyFont="1" applyBorder="1" applyAlignment="1">
      <alignment vertical="center"/>
    </xf>
    <xf numFmtId="44" fontId="0" fillId="0" borderId="7" xfId="0" applyNumberFormat="1" applyFont="1" applyBorder="1" applyAlignment="1">
      <alignment horizontal="center" vertical="center"/>
    </xf>
    <xf numFmtId="44" fontId="0" fillId="0" borderId="9" xfId="0" applyNumberFormat="1" applyFont="1" applyBorder="1" applyAlignment="1">
      <alignment horizontal="center" vertical="center"/>
    </xf>
    <xf numFmtId="0" fontId="2" fillId="0" borderId="21" xfId="0" applyFont="1" applyBorder="1" applyAlignment="1">
      <alignment horizontal="center" vertical="center"/>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2" fillId="0" borderId="0" xfId="0" applyFont="1" applyAlignment="1">
      <alignment horizontal="left" vertical="center"/>
    </xf>
    <xf numFmtId="0" fontId="3" fillId="0" borderId="0" xfId="0" applyFont="1" applyAlignment="1">
      <alignment horizontal="left" vertical="center" wrapText="1"/>
    </xf>
    <xf numFmtId="0" fontId="2" fillId="2" borderId="10" xfId="0" applyFont="1" applyFill="1" applyBorder="1" applyAlignment="1">
      <alignment horizontal="right" vertical="center"/>
    </xf>
    <xf numFmtId="0" fontId="2" fillId="2" borderId="21" xfId="0" applyFont="1" applyFill="1" applyBorder="1" applyAlignment="1">
      <alignment horizontal="right" vertical="center"/>
    </xf>
    <xf numFmtId="0" fontId="2" fillId="0" borderId="10" xfId="0" applyFont="1" applyBorder="1" applyAlignment="1">
      <alignment horizontal="right" vertical="center"/>
    </xf>
    <xf numFmtId="0" fontId="2" fillId="0" borderId="21" xfId="0" applyFont="1" applyBorder="1" applyAlignment="1">
      <alignment horizontal="right" vertical="center"/>
    </xf>
  </cellXfs>
  <cellStyles count="2">
    <cellStyle name="Currency" xfId="1" builtinId="4"/>
    <cellStyle name="Normal" xfId="0" builtinId="0"/>
  </cellStyles>
  <dxfs count="0"/>
  <tableStyles count="0" defaultTableStyle="TableStyleMedium2" defaultPivotStyle="PivotStyleLight16"/>
  <colors>
    <mruColors>
      <color rgb="FF999898"/>
      <color rgb="FF64FF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5"/>
  <sheetViews>
    <sheetView zoomScale="85" zoomScaleNormal="85" workbookViewId="0">
      <selection activeCell="C5" sqref="C5"/>
    </sheetView>
  </sheetViews>
  <sheetFormatPr defaultRowHeight="14.4" x14ac:dyDescent="0.3"/>
  <cols>
    <col min="2" max="2" width="52.5546875" style="1" customWidth="1"/>
    <col min="3" max="3" width="21.88671875" customWidth="1"/>
  </cols>
  <sheetData>
    <row r="1" spans="2:3" ht="15" thickBot="1" x14ac:dyDescent="0.35"/>
    <row r="2" spans="2:3" ht="18" customHeight="1" x14ac:dyDescent="0.3">
      <c r="B2" s="61" t="s">
        <v>59</v>
      </c>
      <c r="C2" s="62"/>
    </row>
    <row r="3" spans="2:3" ht="18.600000000000001" customHeight="1" thickBot="1" x14ac:dyDescent="0.35">
      <c r="B3" s="63"/>
      <c r="C3" s="64"/>
    </row>
    <row r="4" spans="2:3" ht="36.6" thickBot="1" x14ac:dyDescent="0.4">
      <c r="B4" s="15" t="s">
        <v>60</v>
      </c>
      <c r="C4" s="14" t="s">
        <v>61</v>
      </c>
    </row>
    <row r="5" spans="2:3" s="2" customFormat="1" ht="31.2" customHeight="1" x14ac:dyDescent="0.3">
      <c r="B5" s="11" t="s">
        <v>71</v>
      </c>
      <c r="C5" s="17">
        <f>'AchieveIt ROI Calculator'!C11</f>
        <v>0</v>
      </c>
    </row>
    <row r="6" spans="2:3" s="2" customFormat="1" ht="31.2" customHeight="1" x14ac:dyDescent="0.3">
      <c r="B6" s="12" t="s">
        <v>70</v>
      </c>
      <c r="C6" s="18">
        <f>'AchieveIt ROI Calculator'!F36</f>
        <v>0</v>
      </c>
    </row>
    <row r="7" spans="2:3" s="2" customFormat="1" ht="31.2" customHeight="1" x14ac:dyDescent="0.3">
      <c r="B7" s="12" t="s">
        <v>69</v>
      </c>
      <c r="C7" s="18">
        <f>'AchieveIt ROI Calculator'!D47</f>
        <v>0</v>
      </c>
    </row>
    <row r="8" spans="2:3" s="2" customFormat="1" ht="31.2" customHeight="1" x14ac:dyDescent="0.3">
      <c r="B8" s="12" t="s">
        <v>68</v>
      </c>
      <c r="C8" s="18">
        <f>'AchieveIt ROI Calculator'!C54</f>
        <v>0</v>
      </c>
    </row>
    <row r="9" spans="2:3" s="2" customFormat="1" ht="31.2" customHeight="1" x14ac:dyDescent="0.3">
      <c r="B9" s="12" t="s">
        <v>67</v>
      </c>
      <c r="C9" s="18">
        <f>'AchieveIt ROI Calculator'!C61</f>
        <v>0</v>
      </c>
    </row>
    <row r="10" spans="2:3" s="2" customFormat="1" ht="31.2" customHeight="1" x14ac:dyDescent="0.3">
      <c r="B10" s="12" t="s">
        <v>66</v>
      </c>
      <c r="C10" s="18">
        <f>'AchieveIt ROI Calculator'!F72</f>
        <v>0</v>
      </c>
    </row>
    <row r="11" spans="2:3" s="2" customFormat="1" ht="31.2" customHeight="1" x14ac:dyDescent="0.3">
      <c r="B11" s="12" t="s">
        <v>65</v>
      </c>
      <c r="C11" s="18">
        <f>'AchieveIt ROI Calculator'!C79</f>
        <v>0</v>
      </c>
    </row>
    <row r="12" spans="2:3" s="2" customFormat="1" ht="31.2" customHeight="1" x14ac:dyDescent="0.3">
      <c r="B12" s="12" t="s">
        <v>64</v>
      </c>
      <c r="C12" s="18">
        <f>'AchieveIt ROI Calculator'!C86</f>
        <v>0</v>
      </c>
    </row>
    <row r="13" spans="2:3" s="2" customFormat="1" ht="31.2" customHeight="1" x14ac:dyDescent="0.3">
      <c r="B13" s="12" t="s">
        <v>63</v>
      </c>
      <c r="C13" s="18">
        <f>'AchieveIt ROI Calculator'!C93</f>
        <v>0</v>
      </c>
    </row>
    <row r="14" spans="2:3" s="2" customFormat="1" ht="31.2" customHeight="1" thickBot="1" x14ac:dyDescent="0.35">
      <c r="B14" s="13" t="s">
        <v>62</v>
      </c>
      <c r="C14" s="19">
        <v>0</v>
      </c>
    </row>
    <row r="15" spans="2:3" s="2" customFormat="1" ht="36.6" thickBot="1" x14ac:dyDescent="0.35">
      <c r="B15" s="16" t="s">
        <v>72</v>
      </c>
      <c r="C15" s="10">
        <f>SUM(C5:C14)</f>
        <v>0</v>
      </c>
    </row>
  </sheetData>
  <mergeCells count="1">
    <mergeCell ref="B2:C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3"/>
  <sheetViews>
    <sheetView tabSelected="1" workbookViewId="0">
      <selection activeCell="B9" sqref="B9"/>
    </sheetView>
  </sheetViews>
  <sheetFormatPr defaultRowHeight="14.4" x14ac:dyDescent="0.3"/>
  <cols>
    <col min="1" max="1" width="8.88671875" style="3"/>
    <col min="2" max="2" width="43.6640625" style="3" customWidth="1"/>
    <col min="3" max="3" width="20.77734375" style="3" customWidth="1"/>
    <col min="4" max="4" width="13.44140625" style="3" customWidth="1"/>
    <col min="5" max="6" width="13.44140625" style="6" customWidth="1"/>
    <col min="7" max="16384" width="8.88671875" style="3"/>
  </cols>
  <sheetData>
    <row r="1" spans="2:6" ht="30.6" customHeight="1" x14ac:dyDescent="0.3"/>
    <row r="2" spans="2:6" x14ac:dyDescent="0.3">
      <c r="B2" s="65" t="s">
        <v>0</v>
      </c>
      <c r="C2" s="65"/>
      <c r="D2" s="65"/>
      <c r="E2" s="65"/>
      <c r="F2" s="65"/>
    </row>
    <row r="3" spans="2:6" ht="63.6" customHeight="1" x14ac:dyDescent="0.3">
      <c r="B3" s="66" t="s">
        <v>5</v>
      </c>
      <c r="C3" s="66"/>
      <c r="D3" s="66"/>
      <c r="E3" s="66"/>
      <c r="F3" s="66"/>
    </row>
    <row r="4" spans="2:6" ht="15" thickBot="1" x14ac:dyDescent="0.35"/>
    <row r="5" spans="2:6" ht="39" thickBot="1" x14ac:dyDescent="0.35">
      <c r="B5" s="22" t="s">
        <v>1</v>
      </c>
      <c r="C5" s="20" t="s">
        <v>29</v>
      </c>
    </row>
    <row r="6" spans="2:6" x14ac:dyDescent="0.3">
      <c r="B6" s="24" t="s">
        <v>2</v>
      </c>
      <c r="C6" s="9">
        <v>0</v>
      </c>
    </row>
    <row r="7" spans="2:6" x14ac:dyDescent="0.3">
      <c r="B7" s="25" t="s">
        <v>3</v>
      </c>
      <c r="C7" s="9">
        <v>0</v>
      </c>
    </row>
    <row r="8" spans="2:6" x14ac:dyDescent="0.3">
      <c r="B8" s="25" t="s">
        <v>4</v>
      </c>
      <c r="C8" s="9">
        <v>0</v>
      </c>
    </row>
    <row r="9" spans="2:6" x14ac:dyDescent="0.3">
      <c r="B9" s="25" t="s">
        <v>6</v>
      </c>
      <c r="C9" s="9">
        <v>0</v>
      </c>
    </row>
    <row r="10" spans="2:6" ht="15" thickBot="1" x14ac:dyDescent="0.35">
      <c r="B10" s="26" t="s">
        <v>7</v>
      </c>
      <c r="C10" s="9">
        <v>0</v>
      </c>
    </row>
    <row r="11" spans="2:6" ht="15" thickBot="1" x14ac:dyDescent="0.35">
      <c r="B11" s="23" t="s">
        <v>11</v>
      </c>
      <c r="C11" s="21">
        <f>SUM(C6:C10)</f>
        <v>0</v>
      </c>
    </row>
    <row r="13" spans="2:6" x14ac:dyDescent="0.3">
      <c r="B13" s="65" t="s">
        <v>8</v>
      </c>
      <c r="C13" s="65"/>
      <c r="D13" s="65"/>
      <c r="E13" s="65"/>
      <c r="F13" s="65"/>
    </row>
    <row r="14" spans="2:6" ht="80.400000000000006" customHeight="1" x14ac:dyDescent="0.3">
      <c r="B14" s="66" t="s">
        <v>9</v>
      </c>
      <c r="C14" s="66"/>
      <c r="D14" s="66"/>
      <c r="E14" s="66"/>
      <c r="F14" s="66"/>
    </row>
    <row r="15" spans="2:6" ht="15" thickBot="1" x14ac:dyDescent="0.35"/>
    <row r="16" spans="2:6" ht="39" thickBot="1" x14ac:dyDescent="0.35">
      <c r="B16" s="22" t="s">
        <v>10</v>
      </c>
      <c r="C16" s="37" t="s">
        <v>13</v>
      </c>
      <c r="D16" s="33" t="s">
        <v>12</v>
      </c>
    </row>
    <row r="17" spans="2:6" x14ac:dyDescent="0.3">
      <c r="B17" s="34" t="s">
        <v>14</v>
      </c>
      <c r="C17" s="35">
        <v>0</v>
      </c>
      <c r="D17" s="36">
        <f>C17*12</f>
        <v>0</v>
      </c>
    </row>
    <row r="18" spans="2:6" x14ac:dyDescent="0.3">
      <c r="B18" s="28" t="s">
        <v>15</v>
      </c>
      <c r="C18" s="27">
        <v>0</v>
      </c>
      <c r="D18" s="29">
        <f t="shared" ref="D18:D21" si="0">C18*12</f>
        <v>0</v>
      </c>
    </row>
    <row r="19" spans="2:6" x14ac:dyDescent="0.3">
      <c r="B19" s="28" t="s">
        <v>16</v>
      </c>
      <c r="C19" s="27">
        <v>0</v>
      </c>
      <c r="D19" s="29">
        <f t="shared" si="0"/>
        <v>0</v>
      </c>
    </row>
    <row r="20" spans="2:6" x14ac:dyDescent="0.3">
      <c r="B20" s="28" t="s">
        <v>17</v>
      </c>
      <c r="C20" s="27">
        <v>0</v>
      </c>
      <c r="D20" s="29">
        <f t="shared" si="0"/>
        <v>0</v>
      </c>
    </row>
    <row r="21" spans="2:6" ht="15" thickBot="1" x14ac:dyDescent="0.35">
      <c r="B21" s="30" t="s">
        <v>18</v>
      </c>
      <c r="C21" s="31">
        <v>0</v>
      </c>
      <c r="D21" s="32">
        <f t="shared" si="0"/>
        <v>0</v>
      </c>
    </row>
    <row r="22" spans="2:6" ht="15" thickBot="1" x14ac:dyDescent="0.35">
      <c r="B22" s="69" t="s">
        <v>32</v>
      </c>
      <c r="C22" s="70"/>
      <c r="D22" s="33">
        <f>SUM(D17:D21)</f>
        <v>0</v>
      </c>
    </row>
    <row r="24" spans="2:6" x14ac:dyDescent="0.3">
      <c r="B24" s="4" t="s">
        <v>19</v>
      </c>
    </row>
    <row r="25" spans="2:6" x14ac:dyDescent="0.3">
      <c r="B25" s="5">
        <v>0</v>
      </c>
    </row>
    <row r="27" spans="2:6" x14ac:dyDescent="0.3">
      <c r="B27" s="65" t="s">
        <v>20</v>
      </c>
      <c r="C27" s="65"/>
      <c r="D27" s="65"/>
      <c r="E27" s="65"/>
      <c r="F27" s="65"/>
    </row>
    <row r="28" spans="2:6" ht="128.4" customHeight="1" x14ac:dyDescent="0.3">
      <c r="B28" s="66" t="s">
        <v>21</v>
      </c>
      <c r="C28" s="66"/>
      <c r="D28" s="66"/>
      <c r="E28" s="66"/>
      <c r="F28" s="66"/>
    </row>
    <row r="29" spans="2:6" ht="15" thickBot="1" x14ac:dyDescent="0.35"/>
    <row r="30" spans="2:6" ht="39" thickBot="1" x14ac:dyDescent="0.35">
      <c r="B30" s="22" t="s">
        <v>10</v>
      </c>
      <c r="C30" s="37" t="s">
        <v>22</v>
      </c>
      <c r="D30" s="37" t="s">
        <v>23</v>
      </c>
      <c r="E30" s="37" t="s">
        <v>25</v>
      </c>
      <c r="F30" s="43" t="s">
        <v>24</v>
      </c>
    </row>
    <row r="31" spans="2:6" x14ac:dyDescent="0.3">
      <c r="B31" s="34" t="str">
        <f>B17</f>
        <v>Employee A</v>
      </c>
      <c r="C31" s="35">
        <f>D17</f>
        <v>0</v>
      </c>
      <c r="D31" s="35">
        <f>C31*0.93</f>
        <v>0</v>
      </c>
      <c r="E31" s="41">
        <v>0</v>
      </c>
      <c r="F31" s="42">
        <f>D31*E31</f>
        <v>0</v>
      </c>
    </row>
    <row r="32" spans="2:6" x14ac:dyDescent="0.3">
      <c r="B32" s="28" t="str">
        <f>B18</f>
        <v>Employee B</v>
      </c>
      <c r="C32" s="27">
        <f>D18</f>
        <v>0</v>
      </c>
      <c r="D32" s="27">
        <f t="shared" ref="D32:D35" si="1">C32*0.93</f>
        <v>0</v>
      </c>
      <c r="E32" s="38">
        <v>0</v>
      </c>
      <c r="F32" s="40">
        <f t="shared" ref="F32:F35" si="2">D32*E32</f>
        <v>0</v>
      </c>
    </row>
    <row r="33" spans="2:6" x14ac:dyDescent="0.3">
      <c r="B33" s="28" t="str">
        <f>B19</f>
        <v>Employee C</v>
      </c>
      <c r="C33" s="27">
        <f>D19</f>
        <v>0</v>
      </c>
      <c r="D33" s="27">
        <f t="shared" si="1"/>
        <v>0</v>
      </c>
      <c r="E33" s="38">
        <v>0</v>
      </c>
      <c r="F33" s="40">
        <f t="shared" si="2"/>
        <v>0</v>
      </c>
    </row>
    <row r="34" spans="2:6" x14ac:dyDescent="0.3">
      <c r="B34" s="28" t="str">
        <f>B20</f>
        <v>Employee D</v>
      </c>
      <c r="C34" s="27">
        <f>D20</f>
        <v>0</v>
      </c>
      <c r="D34" s="27">
        <f t="shared" si="1"/>
        <v>0</v>
      </c>
      <c r="E34" s="38">
        <v>0</v>
      </c>
      <c r="F34" s="40">
        <f t="shared" si="2"/>
        <v>0</v>
      </c>
    </row>
    <row r="35" spans="2:6" ht="15" thickBot="1" x14ac:dyDescent="0.35">
      <c r="B35" s="30" t="str">
        <f>B21</f>
        <v>Employee E</v>
      </c>
      <c r="C35" s="31">
        <f>D21</f>
        <v>0</v>
      </c>
      <c r="D35" s="31">
        <f t="shared" si="1"/>
        <v>0</v>
      </c>
      <c r="E35" s="44">
        <v>0</v>
      </c>
      <c r="F35" s="45">
        <f t="shared" si="2"/>
        <v>0</v>
      </c>
    </row>
    <row r="36" spans="2:6" ht="15" thickBot="1" x14ac:dyDescent="0.35">
      <c r="B36" s="67" t="s">
        <v>26</v>
      </c>
      <c r="C36" s="68"/>
      <c r="D36" s="68"/>
      <c r="E36" s="68"/>
      <c r="F36" s="46">
        <f>SUM(F31:F35)</f>
        <v>0</v>
      </c>
    </row>
    <row r="38" spans="2:6" x14ac:dyDescent="0.3">
      <c r="B38" s="65" t="s">
        <v>27</v>
      </c>
      <c r="C38" s="65"/>
      <c r="D38" s="65"/>
      <c r="E38" s="65"/>
      <c r="F38" s="65"/>
    </row>
    <row r="39" spans="2:6" ht="63.6" customHeight="1" x14ac:dyDescent="0.3">
      <c r="B39" s="66" t="s">
        <v>28</v>
      </c>
      <c r="C39" s="66"/>
      <c r="D39" s="66"/>
      <c r="E39" s="66"/>
      <c r="F39" s="66"/>
    </row>
    <row r="40" spans="2:6" ht="15" thickBot="1" x14ac:dyDescent="0.35"/>
    <row r="41" spans="2:6" ht="39" thickBot="1" x14ac:dyDescent="0.35">
      <c r="B41" s="22" t="s">
        <v>1</v>
      </c>
      <c r="C41" s="37" t="s">
        <v>29</v>
      </c>
      <c r="D41" s="43" t="s">
        <v>30</v>
      </c>
    </row>
    <row r="42" spans="2:6" x14ac:dyDescent="0.3">
      <c r="B42" s="34" t="str">
        <f t="shared" ref="B42:C46" si="3">B6</f>
        <v>Initiative A</v>
      </c>
      <c r="C42" s="51">
        <f t="shared" si="3"/>
        <v>0</v>
      </c>
      <c r="D42" s="52">
        <f>C42*0.1</f>
        <v>0</v>
      </c>
    </row>
    <row r="43" spans="2:6" x14ac:dyDescent="0.3">
      <c r="B43" s="28" t="str">
        <f t="shared" si="3"/>
        <v>Initiative B</v>
      </c>
      <c r="C43" s="47">
        <f t="shared" si="3"/>
        <v>0</v>
      </c>
      <c r="D43" s="48">
        <f t="shared" ref="D43:D46" si="4">C43*0.1</f>
        <v>0</v>
      </c>
    </row>
    <row r="44" spans="2:6" x14ac:dyDescent="0.3">
      <c r="B44" s="28" t="str">
        <f t="shared" si="3"/>
        <v>Initiative C</v>
      </c>
      <c r="C44" s="47">
        <f t="shared" si="3"/>
        <v>0</v>
      </c>
      <c r="D44" s="48">
        <f t="shared" si="4"/>
        <v>0</v>
      </c>
    </row>
    <row r="45" spans="2:6" x14ac:dyDescent="0.3">
      <c r="B45" s="28" t="str">
        <f t="shared" si="3"/>
        <v>Initiative D</v>
      </c>
      <c r="C45" s="47">
        <f t="shared" si="3"/>
        <v>0</v>
      </c>
      <c r="D45" s="48">
        <f t="shared" si="4"/>
        <v>0</v>
      </c>
    </row>
    <row r="46" spans="2:6" ht="15" thickBot="1" x14ac:dyDescent="0.35">
      <c r="B46" s="30" t="str">
        <f t="shared" si="3"/>
        <v>Initiative E</v>
      </c>
      <c r="C46" s="49">
        <f t="shared" si="3"/>
        <v>0</v>
      </c>
      <c r="D46" s="50">
        <f t="shared" si="4"/>
        <v>0</v>
      </c>
    </row>
    <row r="47" spans="2:6" ht="15" thickBot="1" x14ac:dyDescent="0.35">
      <c r="B47" s="67" t="s">
        <v>31</v>
      </c>
      <c r="C47" s="68"/>
      <c r="D47" s="53">
        <f>SUM(D42:D46)</f>
        <v>0</v>
      </c>
    </row>
    <row r="49" spans="2:6" x14ac:dyDescent="0.3">
      <c r="B49" s="65" t="s">
        <v>33</v>
      </c>
      <c r="C49" s="65"/>
      <c r="D49" s="65"/>
      <c r="E49" s="65"/>
      <c r="F49" s="65"/>
    </row>
    <row r="50" spans="2:6" ht="74.400000000000006" customHeight="1" x14ac:dyDescent="0.3">
      <c r="B50" s="66" t="s">
        <v>34</v>
      </c>
      <c r="C50" s="66"/>
      <c r="D50" s="66"/>
      <c r="E50" s="66"/>
      <c r="F50" s="66"/>
    </row>
    <row r="51" spans="2:6" ht="15" thickBot="1" x14ac:dyDescent="0.35"/>
    <row r="52" spans="2:6" ht="27" thickBot="1" x14ac:dyDescent="0.35">
      <c r="B52" s="22" t="s">
        <v>35</v>
      </c>
      <c r="C52" s="43" t="s">
        <v>36</v>
      </c>
      <c r="D52" s="7"/>
    </row>
    <row r="53" spans="2:6" ht="15" thickBot="1" x14ac:dyDescent="0.35">
      <c r="B53" s="54">
        <f>B25</f>
        <v>0</v>
      </c>
      <c r="C53" s="54">
        <f>B53*0.05</f>
        <v>0</v>
      </c>
    </row>
    <row r="54" spans="2:6" ht="29.4" thickBot="1" x14ac:dyDescent="0.35">
      <c r="B54" s="55" t="s">
        <v>37</v>
      </c>
      <c r="C54" s="53">
        <f>C53</f>
        <v>0</v>
      </c>
    </row>
    <row r="56" spans="2:6" x14ac:dyDescent="0.3">
      <c r="B56" s="65" t="s">
        <v>38</v>
      </c>
      <c r="C56" s="65"/>
      <c r="D56" s="65"/>
      <c r="E56" s="65"/>
      <c r="F56" s="65"/>
    </row>
    <row r="57" spans="2:6" ht="79.2" customHeight="1" x14ac:dyDescent="0.3">
      <c r="B57" s="66" t="s">
        <v>39</v>
      </c>
      <c r="C57" s="66"/>
      <c r="D57" s="66"/>
      <c r="E57" s="66"/>
      <c r="F57" s="66"/>
    </row>
    <row r="58" spans="2:6" ht="15" thickBot="1" x14ac:dyDescent="0.35"/>
    <row r="59" spans="2:6" ht="27" thickBot="1" x14ac:dyDescent="0.35">
      <c r="B59" s="22" t="s">
        <v>35</v>
      </c>
      <c r="C59" s="43" t="s">
        <v>40</v>
      </c>
    </row>
    <row r="60" spans="2:6" ht="15" thickBot="1" x14ac:dyDescent="0.35">
      <c r="B60" s="56">
        <f>B25</f>
        <v>0</v>
      </c>
      <c r="C60" s="57">
        <f>B60*0.05</f>
        <v>0</v>
      </c>
    </row>
    <row r="61" spans="2:6" ht="29.4" thickBot="1" x14ac:dyDescent="0.35">
      <c r="B61" s="55" t="s">
        <v>41</v>
      </c>
      <c r="C61" s="53">
        <f>C60</f>
        <v>0</v>
      </c>
    </row>
    <row r="63" spans="2:6" x14ac:dyDescent="0.3">
      <c r="B63" s="65" t="s">
        <v>42</v>
      </c>
      <c r="C63" s="65"/>
      <c r="D63" s="65"/>
      <c r="E63" s="65"/>
      <c r="F63" s="65"/>
    </row>
    <row r="64" spans="2:6" ht="75.599999999999994" customHeight="1" x14ac:dyDescent="0.3">
      <c r="B64" s="66" t="s">
        <v>43</v>
      </c>
      <c r="C64" s="66"/>
      <c r="D64" s="66"/>
      <c r="E64" s="66"/>
      <c r="F64" s="66"/>
    </row>
    <row r="65" spans="2:6" ht="15" thickBot="1" x14ac:dyDescent="0.35"/>
    <row r="66" spans="2:6" ht="39" thickBot="1" x14ac:dyDescent="0.35">
      <c r="B66" s="22" t="s">
        <v>10</v>
      </c>
      <c r="C66" s="37" t="s">
        <v>44</v>
      </c>
      <c r="D66" s="37" t="s">
        <v>45</v>
      </c>
      <c r="E66" s="60" t="s">
        <v>25</v>
      </c>
      <c r="F66" s="43" t="s">
        <v>24</v>
      </c>
    </row>
    <row r="67" spans="2:6" x14ac:dyDescent="0.3">
      <c r="B67" s="34" t="str">
        <f>B17</f>
        <v>Employee A</v>
      </c>
      <c r="C67" s="35">
        <v>0</v>
      </c>
      <c r="D67" s="35">
        <f>C67*0.5</f>
        <v>0</v>
      </c>
      <c r="E67" s="59">
        <f>E31</f>
        <v>0</v>
      </c>
      <c r="F67" s="42">
        <f>D67*E67</f>
        <v>0</v>
      </c>
    </row>
    <row r="68" spans="2:6" x14ac:dyDescent="0.3">
      <c r="B68" s="28" t="str">
        <f>B18</f>
        <v>Employee B</v>
      </c>
      <c r="C68" s="27">
        <v>0</v>
      </c>
      <c r="D68" s="27">
        <f t="shared" ref="D68:D71" si="5">C68*0.5</f>
        <v>0</v>
      </c>
      <c r="E68" s="39">
        <f>E32</f>
        <v>0</v>
      </c>
      <c r="F68" s="40">
        <f t="shared" ref="F68:F71" si="6">D68*E68</f>
        <v>0</v>
      </c>
    </row>
    <row r="69" spans="2:6" x14ac:dyDescent="0.3">
      <c r="B69" s="28" t="str">
        <f>B19</f>
        <v>Employee C</v>
      </c>
      <c r="C69" s="27">
        <v>0</v>
      </c>
      <c r="D69" s="27">
        <f t="shared" si="5"/>
        <v>0</v>
      </c>
      <c r="E69" s="39">
        <f>E33</f>
        <v>0</v>
      </c>
      <c r="F69" s="40">
        <f t="shared" si="6"/>
        <v>0</v>
      </c>
    </row>
    <row r="70" spans="2:6" x14ac:dyDescent="0.3">
      <c r="B70" s="28" t="str">
        <f>B20</f>
        <v>Employee D</v>
      </c>
      <c r="C70" s="27">
        <v>0</v>
      </c>
      <c r="D70" s="27">
        <f t="shared" si="5"/>
        <v>0</v>
      </c>
      <c r="E70" s="39">
        <f>E34</f>
        <v>0</v>
      </c>
      <c r="F70" s="40">
        <f t="shared" si="6"/>
        <v>0</v>
      </c>
    </row>
    <row r="71" spans="2:6" ht="15" thickBot="1" x14ac:dyDescent="0.35">
      <c r="B71" s="30" t="str">
        <f>B21</f>
        <v>Employee E</v>
      </c>
      <c r="C71" s="31">
        <v>0</v>
      </c>
      <c r="D71" s="31">
        <f t="shared" si="5"/>
        <v>0</v>
      </c>
      <c r="E71" s="58">
        <f>E35</f>
        <v>0</v>
      </c>
      <c r="F71" s="45">
        <f t="shared" si="6"/>
        <v>0</v>
      </c>
    </row>
    <row r="72" spans="2:6" ht="15" thickBot="1" x14ac:dyDescent="0.35">
      <c r="B72" s="67" t="s">
        <v>26</v>
      </c>
      <c r="C72" s="68"/>
      <c r="D72" s="68"/>
      <c r="E72" s="68"/>
      <c r="F72" s="46">
        <f>SUM(F67:F71)</f>
        <v>0</v>
      </c>
    </row>
    <row r="74" spans="2:6" x14ac:dyDescent="0.3">
      <c r="B74" s="65" t="s">
        <v>46</v>
      </c>
      <c r="C74" s="65"/>
      <c r="D74" s="65"/>
      <c r="E74" s="65"/>
      <c r="F74" s="65"/>
    </row>
    <row r="75" spans="2:6" s="8" customFormat="1" ht="53.4" customHeight="1" x14ac:dyDescent="0.3">
      <c r="B75" s="66" t="s">
        <v>47</v>
      </c>
      <c r="C75" s="66"/>
      <c r="D75" s="66"/>
      <c r="E75" s="66"/>
      <c r="F75" s="66"/>
    </row>
    <row r="76" spans="2:6" ht="15" thickBot="1" x14ac:dyDescent="0.35"/>
    <row r="77" spans="2:6" ht="27" thickBot="1" x14ac:dyDescent="0.35">
      <c r="B77" s="22" t="s">
        <v>35</v>
      </c>
      <c r="C77" s="43" t="s">
        <v>48</v>
      </c>
    </row>
    <row r="78" spans="2:6" ht="15" thickBot="1" x14ac:dyDescent="0.35">
      <c r="B78" s="56">
        <f>B25</f>
        <v>0</v>
      </c>
      <c r="C78" s="57">
        <f>B78*0.6</f>
        <v>0</v>
      </c>
    </row>
    <row r="79" spans="2:6" ht="29.4" thickBot="1" x14ac:dyDescent="0.35">
      <c r="B79" s="55" t="s">
        <v>49</v>
      </c>
      <c r="C79" s="53">
        <f>C78</f>
        <v>0</v>
      </c>
    </row>
    <row r="81" spans="1:6" x14ac:dyDescent="0.3">
      <c r="B81" s="65" t="s">
        <v>50</v>
      </c>
      <c r="C81" s="65"/>
      <c r="D81" s="65"/>
      <c r="E81" s="65"/>
      <c r="F81" s="65"/>
    </row>
    <row r="82" spans="1:6" ht="74.400000000000006" customHeight="1" x14ac:dyDescent="0.3">
      <c r="A82" s="8"/>
      <c r="B82" s="66" t="s">
        <v>51</v>
      </c>
      <c r="C82" s="66"/>
      <c r="D82" s="66"/>
      <c r="E82" s="66"/>
      <c r="F82" s="66"/>
    </row>
    <row r="83" spans="1:6" ht="15" thickBot="1" x14ac:dyDescent="0.35"/>
    <row r="84" spans="1:6" ht="27" thickBot="1" x14ac:dyDescent="0.35">
      <c r="B84" s="22" t="s">
        <v>53</v>
      </c>
      <c r="C84" s="43" t="s">
        <v>52</v>
      </c>
    </row>
    <row r="85" spans="1:6" ht="15" thickBot="1" x14ac:dyDescent="0.35">
      <c r="B85" s="56">
        <v>0</v>
      </c>
      <c r="C85" s="57">
        <f>B85*0.1</f>
        <v>0</v>
      </c>
    </row>
    <row r="86" spans="1:6" ht="15" thickBot="1" x14ac:dyDescent="0.35">
      <c r="B86" s="55" t="s">
        <v>54</v>
      </c>
      <c r="C86" s="53">
        <f>C85</f>
        <v>0</v>
      </c>
    </row>
    <row r="88" spans="1:6" x14ac:dyDescent="0.3">
      <c r="B88" s="65" t="s">
        <v>55</v>
      </c>
      <c r="C88" s="65"/>
      <c r="D88" s="65"/>
      <c r="E88" s="65"/>
      <c r="F88" s="65"/>
    </row>
    <row r="89" spans="1:6" ht="78.599999999999994" customHeight="1" x14ac:dyDescent="0.3">
      <c r="A89" s="8"/>
      <c r="B89" s="66" t="s">
        <v>56</v>
      </c>
      <c r="C89" s="66"/>
      <c r="D89" s="66"/>
      <c r="E89" s="66"/>
      <c r="F89" s="66"/>
    </row>
    <row r="90" spans="1:6" ht="15" thickBot="1" x14ac:dyDescent="0.35"/>
    <row r="91" spans="1:6" ht="39" thickBot="1" x14ac:dyDescent="0.35">
      <c r="B91" s="22" t="s">
        <v>35</v>
      </c>
      <c r="C91" s="43" t="s">
        <v>57</v>
      </c>
    </row>
    <row r="92" spans="1:6" ht="15" thickBot="1" x14ac:dyDescent="0.35">
      <c r="B92" s="56">
        <f>B25</f>
        <v>0</v>
      </c>
      <c r="C92" s="57">
        <f>B92*0.6</f>
        <v>0</v>
      </c>
    </row>
    <row r="93" spans="1:6" ht="29.4" thickBot="1" x14ac:dyDescent="0.35">
      <c r="B93" s="55" t="s">
        <v>58</v>
      </c>
      <c r="C93" s="53">
        <f>C92</f>
        <v>0</v>
      </c>
    </row>
  </sheetData>
  <mergeCells count="24">
    <mergeCell ref="B47:C47"/>
    <mergeCell ref="B49:F49"/>
    <mergeCell ref="B39:F39"/>
    <mergeCell ref="B22:C22"/>
    <mergeCell ref="B36:E36"/>
    <mergeCell ref="B50:F50"/>
    <mergeCell ref="B72:E72"/>
    <mergeCell ref="B89:F89"/>
    <mergeCell ref="B88:F88"/>
    <mergeCell ref="B82:F82"/>
    <mergeCell ref="B81:F81"/>
    <mergeCell ref="B75:F75"/>
    <mergeCell ref="B74:F74"/>
    <mergeCell ref="B64:F64"/>
    <mergeCell ref="B63:F63"/>
    <mergeCell ref="B57:F57"/>
    <mergeCell ref="B56:F56"/>
    <mergeCell ref="B2:F2"/>
    <mergeCell ref="B38:F38"/>
    <mergeCell ref="B28:F28"/>
    <mergeCell ref="B27:F27"/>
    <mergeCell ref="B14:F14"/>
    <mergeCell ref="B13:F13"/>
    <mergeCell ref="B3:F3"/>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AchieveIt ROI Line Item List</vt:lpstr>
      <vt:lpstr>AchieveIt ROI 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Paige Pulaski</dc:creator>
  <cp:lastModifiedBy>Paige Pulaski</cp:lastModifiedBy>
  <dcterms:created xsi:type="dcterms:W3CDTF">2018-04-09T21:17:40Z</dcterms:created>
  <dcterms:modified xsi:type="dcterms:W3CDTF">2018-04-19T23:01:59Z</dcterms:modified>
</cp:coreProperties>
</file>